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52" i="4" l="1"/>
  <c r="F52" i="4"/>
  <c r="D52" i="4"/>
  <c r="H46" i="4"/>
  <c r="H38" i="4"/>
  <c r="E50" i="4"/>
  <c r="H50" i="4" s="1"/>
  <c r="E48" i="4"/>
  <c r="H48" i="4" s="1"/>
  <c r="E46" i="4"/>
  <c r="E44" i="4"/>
  <c r="H44" i="4" s="1"/>
  <c r="E42" i="4"/>
  <c r="H42" i="4" s="1"/>
  <c r="E40" i="4"/>
  <c r="H40" i="4" s="1"/>
  <c r="E38" i="4"/>
  <c r="C52" i="4"/>
  <c r="G30" i="4"/>
  <c r="F30" i="4"/>
  <c r="H28" i="4"/>
  <c r="E28" i="4"/>
  <c r="E27" i="4"/>
  <c r="H27" i="4" s="1"/>
  <c r="E26" i="4"/>
  <c r="H26" i="4" s="1"/>
  <c r="E25" i="4"/>
  <c r="H25" i="4" s="1"/>
  <c r="H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E30" i="4"/>
  <c r="E52" i="4"/>
  <c r="H16" i="4"/>
  <c r="E16" i="4"/>
  <c r="H37" i="5" l="1"/>
  <c r="E40" i="5"/>
  <c r="H40" i="5" s="1"/>
  <c r="E39" i="5"/>
  <c r="H39" i="5" s="1"/>
  <c r="E38" i="5"/>
  <c r="E37" i="5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H25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H11" i="6" s="1"/>
  <c r="E12" i="6"/>
  <c r="H12" i="6" s="1"/>
  <c r="H74" i="6"/>
  <c r="H70" i="6"/>
  <c r="H66" i="6"/>
  <c r="H62" i="6"/>
  <c r="H58" i="6"/>
  <c r="H54" i="6"/>
  <c r="H50" i="6"/>
  <c r="H46" i="6"/>
  <c r="H42" i="6"/>
  <c r="H38" i="6"/>
  <c r="H34" i="6"/>
  <c r="H26" i="6"/>
  <c r="H9" i="6"/>
  <c r="H7" i="6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C23" i="6"/>
  <c r="C13" i="6"/>
  <c r="C5" i="6"/>
  <c r="C42" i="5" l="1"/>
  <c r="E16" i="8"/>
  <c r="E43" i="6"/>
  <c r="H43" i="6" s="1"/>
  <c r="E33" i="6"/>
  <c r="H33" i="6" s="1"/>
  <c r="E23" i="6"/>
  <c r="H23" i="6" s="1"/>
  <c r="F77" i="6"/>
  <c r="E13" i="6"/>
  <c r="H13" i="6" s="1"/>
  <c r="H16" i="5"/>
  <c r="G77" i="6"/>
  <c r="E36" i="5"/>
  <c r="H38" i="5"/>
  <c r="H36" i="5"/>
  <c r="H6" i="8"/>
  <c r="H16" i="8" s="1"/>
  <c r="E6" i="5"/>
  <c r="H13" i="5"/>
  <c r="H6" i="5" s="1"/>
  <c r="C77" i="6"/>
  <c r="D77" i="6"/>
  <c r="E5" i="6"/>
  <c r="D42" i="5"/>
  <c r="F42" i="5"/>
  <c r="G42" i="5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<sst xmlns="http://schemas.openxmlformats.org/spreadsheetml/2006/main" count="199" uniqueCount="141">
  <si>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</si>
  <si>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</si>
  <si>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</si>
  <si>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</si>
  <si>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</si>
  <si>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</si>
  <si>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</si>
  <si>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</si>
  <si>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</si>
  <si>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</si>
  <si>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</si>
  <si>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</si>
  <si>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</si>
  <si>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</si>
  <si>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</si>
  <si>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</si>
  <si>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</si>
  <si>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</si>
  <si>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</si>
  <si>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</si>
  <si>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</si>
  <si>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</si>
  <si>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</si>
  <si>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</si>
  <si>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</si>
  <si>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</si>
  <si>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</si>
  <si>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</si>
  <si>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</si>
  <si>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</si>
  <si>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</si>
  <si>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</si>
  <si>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</si>
  <si>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</si>
  <si>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</si>
  <si>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</si>
  <si>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</si>
  <si>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</si>
  <si>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</si>
  <si>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</si>
  <si>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</si>
  <si>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</si>
  <si>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</si>
  <si>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</si>
  <si>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</si>
  <si>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</si>
  <si>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</si>
  <si>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</si>
  <si>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</si>
  <si>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</si>
  <si>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</si>
  <si>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</si>
  <si>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</si>
  <si>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</si>
  <si>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</si>
  <si>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</si>
  <si>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</si>
  <si>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</si>
  <si>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</si>
  <si>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</si>
  <si>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</si>
  <si>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</si>
  <si>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</si>
  <si>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</si>
  <si>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</si>
  <si>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</si>
  <si>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</si>
  <si>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</si>
  <si>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</si>
  <si>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</si>
  <si>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</si>
  <si>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</si>
  <si>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</si>
  <si>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</si>
  <si>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</si>
  <si>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</si>
  <si>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</si>
  <si>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</si>
  <si>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</si>
  <si>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</si>
  <si>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</si>
  <si>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</si>
  <si>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</si>
  <si>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</si>
  <si>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</si>
  <si>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</si>
  <si>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</si>
  <si>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</si>
  <si>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</si>
  <si>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</si>
  <si>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</si>
  <si>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</si>
  <si>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</si>
  <si>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</si>
  <si>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</si>
  <si>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</si>
  <si>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</si>
  <si>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</si>
  <si>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</si>
  <si>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</si>
  <si>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</si>
  <si>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</si>
  <si>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</si>
  <si>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</si>
  <si>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</si>
  <si>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</si>
  <si>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</si>
  <si>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</si>
  <si>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</si>
  <si>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</si>
  <si>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</si>
  <si>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</si>
  <si>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</si>
  <si>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</si>
  <si>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</si>
  <si>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</si>
  <si>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</si>
  <si>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</si>
  <si>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</si>
  <si>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</si>
  <si>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</si>
  <si>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</si>
  <si>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</si>
  <si>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</si>
  <si>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</si>
  <si>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</si>
  <si>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</si>
  <si>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</si>
  <si>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</si>
  <si>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</si>
  <si>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</si>
  <si>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</si>
  <si>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</si>
  <si>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</si>
  <si>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MUNICIPAL DE CULTURA DE ACAMBARO GUANAJUATO
ESTADO ANALÍTICO DEL EJERCICIO DEL PRESUPUESTO DE EGRESOS
CLASIFICACIÓN POR OBJETO DEL GASTO (CAPÍTULO Y CONCEPTO)
DEL 1 ENERO AL 31 DE DICIEMBRE DEL 2020</t>
  </si>
  <si>
    <t>INSTITUTO MUNICIPAL DE CULTURA DE ACAMBARO GUANAJUATO
ESTADO ANALÍTICO DEL EJERCICIO DEL PRESUPUESTO DE EGRESOS
CLASIFICACION ECÓNOMICA (POR TIPO DE GASTO)
DEL 1 ENERO AL 31 DE DICIEMBRE DEL 2020</t>
  </si>
  <si>
    <t>ADMINISTRACIÓN</t>
  </si>
  <si>
    <t>INSTITUTO MUNICIPAL DE CULTURA DE ACAMBARO GUANAJUATO
ESTADO ANALÍTICO DEL EJERCICIO DEL PRESUPUESTO DE EGRESOS
CLASIFICACIÓN ADMINISTRATIVA
DEL 1 ENERO AL 31 DE DICIEMBRE DEL 2020</t>
  </si>
  <si>
    <t>Gobierno (Federal/Estatal/Municipal) de INSTITUTO MUNICIPAL DE CULTURA DE ACAMBARO GUANAJUATO
Estado Analítico del Ejercicio del Presupuesto de Egresos
Clasificación Administrativa
DEL 1 ENERO AL 31 DE DICIEMBRE DEL 2020</t>
  </si>
  <si>
    <t>Sector Paraestatal del Gobierno (Federal/Estatal/Municipal) de INSTITUTO MUNICIPAL DE CULTURA DE ACAMBARO GUANAJUATO
Estado Analítico del Ejercicio del Presupuesto de Egresos
Clasificación Administrativa
DEL 1 ENERO AL 31 DE DICIEMBRE DEL 2020</t>
  </si>
  <si>
    <t>INSTITUTO MUNICIPAL DE CULTURA DE ACAMBARO GUANAJUATO
ESTADO ANALÍTICO DEL EJERCICIO DEL PRESUPUESTO DE EGRESOS
CLASIFICACIÓN FUNCIONAL (FINALIDAD Y FUNCIÓN)
DEL 1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</si>
</sst>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2181225</xdr:colOff>
      <xdr:row>87</xdr:row>
      <xdr:rowOff>85725</xdr:rowOff>
    </xdr:from>
    <xdr:to>
      <xdr:col>6</xdr:col>
      <xdr:colOff>703580</xdr:colOff>
      <xdr:row>90</xdr:row>
      <xdr:rowOff>45085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2514600" y="131730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34</xdr:row>
      <xdr:rowOff>19050</xdr:rowOff>
    </xdr:from>
    <xdr:to>
      <xdr:col>6</xdr:col>
      <xdr:colOff>922655</xdr:colOff>
      <xdr:row>36</xdr:row>
      <xdr:rowOff>121285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609725" y="553402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1562100</xdr:colOff>
      <xdr:row>67</xdr:row>
      <xdr:rowOff>114300</xdr:rowOff>
    </xdr:from>
    <xdr:to>
      <xdr:col>6</xdr:col>
      <xdr:colOff>284480</xdr:colOff>
      <xdr:row>70</xdr:row>
      <xdr:rowOff>73660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724025" y="121443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51</xdr:row>
      <xdr:rowOff>57150</xdr:rowOff>
    </xdr:from>
    <xdr:to>
      <xdr:col>6</xdr:col>
      <xdr:colOff>55880</xdr:colOff>
      <xdr:row>54</xdr:row>
      <xdr:rowOff>16510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895475" y="81438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topLeftCell="A55" workbookViewId="0">
      <selection activeCell="C86" sqref="C86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3282273.27</v>
      </c>
      <c r="D5" s="14">
        <f>SUM(D6:D12)</f>
        <v>133766.22</v>
      </c>
      <c r="E5" s="14">
        <f>C5+D5</f>
        <v>3416039.49</v>
      </c>
      <c r="F5" s="14">
        <f>SUM(F6:F12)</f>
        <v>2937360.85</v>
      </c>
      <c r="G5" s="14">
        <f>SUM(G6:G12)</f>
        <v>2937360.85</v>
      </c>
      <c r="H5" s="14">
        <f>E5-F5</f>
        <v>478678.64000000013</v>
      </c>
    </row>
    <row r="6" spans="1:8" x14ac:dyDescent="0.2">
      <c r="A6" s="49">
        <v>1100</v>
      </c>
      <c r="B6" s="11" t="s">
        <v>76</v>
      </c>
      <c r="C6" s="15">
        <v>1854392.35</v>
      </c>
      <c r="D6" s="15">
        <v>-114798.78</v>
      </c>
      <c r="E6" s="15">
        <f t="shared" ref="E6:E69" si="0">C6+D6</f>
        <v>1739593.57</v>
      </c>
      <c r="F6" s="15">
        <v>1366691.57</v>
      </c>
      <c r="G6" s="15">
        <v>1366691.57</v>
      </c>
      <c r="H6" s="15">
        <f t="shared" ref="H6:H69" si="1">E6-F6</f>
        <v>372902</v>
      </c>
    </row>
    <row r="7" spans="1:8" x14ac:dyDescent="0.2">
      <c r="A7" s="49">
        <v>1200</v>
      </c>
      <c r="B7" s="11" t="s">
        <v>77</v>
      </c>
      <c r="C7" s="15">
        <v>879541.39</v>
      </c>
      <c r="D7" s="15">
        <v>79436.929999999993</v>
      </c>
      <c r="E7" s="15">
        <f t="shared" si="0"/>
        <v>958978.32000000007</v>
      </c>
      <c r="F7" s="15">
        <v>958978.32</v>
      </c>
      <c r="G7" s="15">
        <v>958978.32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220312.17</v>
      </c>
      <c r="D8" s="15">
        <v>156686.75</v>
      </c>
      <c r="E8" s="15">
        <f t="shared" si="0"/>
        <v>376998.92000000004</v>
      </c>
      <c r="F8" s="15">
        <v>292018.71000000002</v>
      </c>
      <c r="G8" s="15">
        <v>292018.71000000002</v>
      </c>
      <c r="H8" s="15">
        <f t="shared" si="1"/>
        <v>84980.210000000021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167999.96</v>
      </c>
      <c r="D10" s="15">
        <v>172468.72</v>
      </c>
      <c r="E10" s="15">
        <f t="shared" si="0"/>
        <v>340468.68</v>
      </c>
      <c r="F10" s="15">
        <v>319672.25</v>
      </c>
      <c r="G10" s="15">
        <v>319672.25</v>
      </c>
      <c r="H10" s="15">
        <f t="shared" si="1"/>
        <v>20796.429999999993</v>
      </c>
    </row>
    <row r="11" spans="1:8" x14ac:dyDescent="0.2">
      <c r="A11" s="49">
        <v>1600</v>
      </c>
      <c r="B11" s="11" t="s">
        <v>36</v>
      </c>
      <c r="C11" s="15">
        <v>160027.4</v>
      </c>
      <c r="D11" s="15">
        <v>-160027.4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238099.34000000003</v>
      </c>
      <c r="D13" s="15">
        <f>SUM(D14:D22)</f>
        <v>-25802.17</v>
      </c>
      <c r="E13" s="15">
        <f t="shared" si="0"/>
        <v>212297.17000000004</v>
      </c>
      <c r="F13" s="15">
        <f>SUM(F14:F22)</f>
        <v>126464.61</v>
      </c>
      <c r="G13" s="15">
        <f>SUM(G14:G22)</f>
        <v>126464.61</v>
      </c>
      <c r="H13" s="15">
        <f t="shared" si="1"/>
        <v>85832.560000000041</v>
      </c>
    </row>
    <row r="14" spans="1:8" x14ac:dyDescent="0.2">
      <c r="A14" s="49">
        <v>2100</v>
      </c>
      <c r="B14" s="11" t="s">
        <v>81</v>
      </c>
      <c r="C14" s="15">
        <v>98399.74</v>
      </c>
      <c r="D14" s="15">
        <v>0</v>
      </c>
      <c r="E14" s="15">
        <f t="shared" si="0"/>
        <v>98399.74</v>
      </c>
      <c r="F14" s="15">
        <v>33673.25</v>
      </c>
      <c r="G14" s="15">
        <v>33673.25</v>
      </c>
      <c r="H14" s="15">
        <f t="shared" si="1"/>
        <v>64726.490000000005</v>
      </c>
    </row>
    <row r="15" spans="1:8" x14ac:dyDescent="0.2">
      <c r="A15" s="49">
        <v>2200</v>
      </c>
      <c r="B15" s="11" t="s">
        <v>82</v>
      </c>
      <c r="C15" s="15">
        <v>8500</v>
      </c>
      <c r="D15" s="15">
        <v>0</v>
      </c>
      <c r="E15" s="15">
        <f t="shared" si="0"/>
        <v>8500</v>
      </c>
      <c r="F15" s="15">
        <v>1226</v>
      </c>
      <c r="G15" s="15">
        <v>1226</v>
      </c>
      <c r="H15" s="15">
        <f t="shared" si="1"/>
        <v>7274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21999.84</v>
      </c>
      <c r="D17" s="15">
        <v>0</v>
      </c>
      <c r="E17" s="15">
        <f t="shared" si="0"/>
        <v>21999.84</v>
      </c>
      <c r="F17" s="15">
        <v>17644.330000000002</v>
      </c>
      <c r="G17" s="15">
        <v>17644.330000000002</v>
      </c>
      <c r="H17" s="15">
        <f t="shared" si="1"/>
        <v>4355.5099999999984</v>
      </c>
    </row>
    <row r="18" spans="1:8" x14ac:dyDescent="0.2">
      <c r="A18" s="49">
        <v>2500</v>
      </c>
      <c r="B18" s="11" t="s">
        <v>85</v>
      </c>
      <c r="C18" s="15">
        <v>800</v>
      </c>
      <c r="D18" s="15">
        <v>0</v>
      </c>
      <c r="E18" s="15">
        <f t="shared" si="0"/>
        <v>800</v>
      </c>
      <c r="F18" s="15">
        <v>0</v>
      </c>
      <c r="G18" s="15">
        <v>0</v>
      </c>
      <c r="H18" s="15">
        <f t="shared" si="1"/>
        <v>800</v>
      </c>
    </row>
    <row r="19" spans="1:8" x14ac:dyDescent="0.2">
      <c r="A19" s="49">
        <v>2600</v>
      </c>
      <c r="B19" s="11" t="s">
        <v>86</v>
      </c>
      <c r="C19" s="15">
        <v>69999.960000000006</v>
      </c>
      <c r="D19" s="15">
        <v>-30451.85</v>
      </c>
      <c r="E19" s="15">
        <f t="shared" si="0"/>
        <v>39548.110000000008</v>
      </c>
      <c r="F19" s="15">
        <v>38131.47</v>
      </c>
      <c r="G19" s="15">
        <v>38131.47</v>
      </c>
      <c r="H19" s="15">
        <f t="shared" si="1"/>
        <v>1416.6400000000067</v>
      </c>
    </row>
    <row r="20" spans="1:8" x14ac:dyDescent="0.2">
      <c r="A20" s="49">
        <v>2700</v>
      </c>
      <c r="B20" s="11" t="s">
        <v>87</v>
      </c>
      <c r="C20" s="15">
        <v>14999.92</v>
      </c>
      <c r="D20" s="15">
        <v>0</v>
      </c>
      <c r="E20" s="15">
        <f t="shared" si="0"/>
        <v>14999.92</v>
      </c>
      <c r="F20" s="15">
        <v>0</v>
      </c>
      <c r="G20" s="15">
        <v>0</v>
      </c>
      <c r="H20" s="15">
        <f t="shared" si="1"/>
        <v>14999.92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23399.88</v>
      </c>
      <c r="D22" s="15">
        <v>4649.68</v>
      </c>
      <c r="E22" s="15">
        <f t="shared" si="0"/>
        <v>28049.56</v>
      </c>
      <c r="F22" s="15">
        <v>35789.56</v>
      </c>
      <c r="G22" s="15">
        <v>35789.56</v>
      </c>
      <c r="H22" s="15">
        <f t="shared" si="1"/>
        <v>-7739.9999999999964</v>
      </c>
    </row>
    <row r="23" spans="1:8" x14ac:dyDescent="0.2">
      <c r="A23" s="48" t="s">
        <v>69</v>
      </c>
      <c r="B23" s="7"/>
      <c r="C23" s="15">
        <f>SUM(C24:C32)</f>
        <v>947949.39000000013</v>
      </c>
      <c r="D23" s="15">
        <f>SUM(D24:D32)</f>
        <v>-104130.89</v>
      </c>
      <c r="E23" s="15">
        <f t="shared" si="0"/>
        <v>843818.50000000012</v>
      </c>
      <c r="F23" s="15">
        <f>SUM(F24:F32)</f>
        <v>466724.41</v>
      </c>
      <c r="G23" s="15">
        <f>SUM(G24:G32)</f>
        <v>466724.41</v>
      </c>
      <c r="H23" s="15">
        <f t="shared" si="1"/>
        <v>377094.09000000014</v>
      </c>
    </row>
    <row r="24" spans="1:8" x14ac:dyDescent="0.2">
      <c r="A24" s="49">
        <v>3100</v>
      </c>
      <c r="B24" s="11" t="s">
        <v>90</v>
      </c>
      <c r="C24" s="15">
        <v>113783.88</v>
      </c>
      <c r="D24" s="15">
        <v>3611</v>
      </c>
      <c r="E24" s="15">
        <f t="shared" si="0"/>
        <v>117394.88</v>
      </c>
      <c r="F24" s="15">
        <v>77640</v>
      </c>
      <c r="G24" s="15">
        <v>77640</v>
      </c>
      <c r="H24" s="15">
        <f t="shared" si="1"/>
        <v>39754.880000000005</v>
      </c>
    </row>
    <row r="25" spans="1:8" x14ac:dyDescent="0.2">
      <c r="A25" s="49">
        <v>3200</v>
      </c>
      <c r="B25" s="11" t="s">
        <v>91</v>
      </c>
      <c r="C25" s="15">
        <v>172499.92</v>
      </c>
      <c r="D25" s="15">
        <v>1740</v>
      </c>
      <c r="E25" s="15">
        <f t="shared" si="0"/>
        <v>174239.92</v>
      </c>
      <c r="F25" s="15">
        <v>6739.99</v>
      </c>
      <c r="G25" s="15">
        <v>6739.99</v>
      </c>
      <c r="H25" s="15">
        <f t="shared" si="1"/>
        <v>167499.93000000002</v>
      </c>
    </row>
    <row r="26" spans="1:8" x14ac:dyDescent="0.2">
      <c r="A26" s="49">
        <v>3300</v>
      </c>
      <c r="B26" s="11" t="s">
        <v>92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93</v>
      </c>
      <c r="C27" s="15">
        <v>23527.919999999998</v>
      </c>
      <c r="D27" s="15">
        <v>1968.32</v>
      </c>
      <c r="E27" s="15">
        <f t="shared" si="0"/>
        <v>25496.239999999998</v>
      </c>
      <c r="F27" s="15">
        <v>18101.11</v>
      </c>
      <c r="G27" s="15">
        <v>18101.11</v>
      </c>
      <c r="H27" s="15">
        <f t="shared" si="1"/>
        <v>7395.1299999999974</v>
      </c>
    </row>
    <row r="28" spans="1:8" x14ac:dyDescent="0.2">
      <c r="A28" s="49">
        <v>3500</v>
      </c>
      <c r="B28" s="11" t="s">
        <v>94</v>
      </c>
      <c r="C28" s="15">
        <v>222367.54</v>
      </c>
      <c r="D28" s="15">
        <v>-151325.26</v>
      </c>
      <c r="E28" s="15">
        <f t="shared" si="0"/>
        <v>71042.28</v>
      </c>
      <c r="F28" s="15">
        <v>33255.74</v>
      </c>
      <c r="G28" s="15">
        <v>33255.74</v>
      </c>
      <c r="H28" s="15">
        <f t="shared" si="1"/>
        <v>37786.54</v>
      </c>
    </row>
    <row r="29" spans="1:8" x14ac:dyDescent="0.2">
      <c r="A29" s="49">
        <v>3600</v>
      </c>
      <c r="B29" s="11" t="s">
        <v>95</v>
      </c>
      <c r="C29" s="15">
        <v>0</v>
      </c>
      <c r="D29" s="15">
        <v>0</v>
      </c>
      <c r="E29" s="15">
        <f t="shared" si="0"/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9">
        <v>3700</v>
      </c>
      <c r="B30" s="11" t="s">
        <v>96</v>
      </c>
      <c r="C30" s="15">
        <v>34999.919999999998</v>
      </c>
      <c r="D30" s="15">
        <v>0</v>
      </c>
      <c r="E30" s="15">
        <f t="shared" si="0"/>
        <v>34999.919999999998</v>
      </c>
      <c r="F30" s="15">
        <v>14928.52</v>
      </c>
      <c r="G30" s="15">
        <v>14928.52</v>
      </c>
      <c r="H30" s="15">
        <f t="shared" si="1"/>
        <v>20071.399999999998</v>
      </c>
    </row>
    <row r="31" spans="1:8" x14ac:dyDescent="0.2">
      <c r="A31" s="49">
        <v>3800</v>
      </c>
      <c r="B31" s="11" t="s">
        <v>97</v>
      </c>
      <c r="C31" s="15">
        <v>335881.94</v>
      </c>
      <c r="D31" s="15">
        <v>21575.32</v>
      </c>
      <c r="E31" s="15">
        <f t="shared" si="0"/>
        <v>357457.26</v>
      </c>
      <c r="F31" s="15">
        <v>252871.05</v>
      </c>
      <c r="G31" s="15">
        <v>252871.05</v>
      </c>
      <c r="H31" s="15">
        <f t="shared" si="1"/>
        <v>104586.21000000002</v>
      </c>
    </row>
    <row r="32" spans="1:8" x14ac:dyDescent="0.2">
      <c r="A32" s="49">
        <v>3900</v>
      </c>
      <c r="B32" s="11" t="s">
        <v>19</v>
      </c>
      <c r="C32" s="15">
        <v>44888.27</v>
      </c>
      <c r="D32" s="15">
        <v>18299.73</v>
      </c>
      <c r="E32" s="15">
        <f t="shared" si="0"/>
        <v>63188</v>
      </c>
      <c r="F32" s="15">
        <v>63188</v>
      </c>
      <c r="G32" s="15">
        <v>63188</v>
      </c>
      <c r="H32" s="15">
        <f t="shared" si="1"/>
        <v>0</v>
      </c>
    </row>
    <row r="33" spans="1:8" x14ac:dyDescent="0.2">
      <c r="A33" s="48" t="s">
        <v>70</v>
      </c>
      <c r="B33" s="7"/>
      <c r="C33" s="15">
        <f>SUM(C34:C42)</f>
        <v>1079640.1200000001</v>
      </c>
      <c r="D33" s="15">
        <f>SUM(D34:D42)</f>
        <v>18773.84</v>
      </c>
      <c r="E33" s="15">
        <f t="shared" si="0"/>
        <v>1098413.9600000002</v>
      </c>
      <c r="F33" s="15">
        <f>SUM(F34:F42)</f>
        <v>1098413.96</v>
      </c>
      <c r="G33" s="15">
        <f>SUM(G34:G42)</f>
        <v>1098413.96</v>
      </c>
      <c r="H33" s="15">
        <f t="shared" si="1"/>
        <v>0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1079640.1200000001</v>
      </c>
      <c r="D37" s="15">
        <v>18773.84</v>
      </c>
      <c r="E37" s="15">
        <f t="shared" si="0"/>
        <v>1098413.9600000002</v>
      </c>
      <c r="F37" s="15">
        <v>1098413.96</v>
      </c>
      <c r="G37" s="15">
        <v>1098413.96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11999.88</v>
      </c>
      <c r="D43" s="15">
        <f>SUM(D44:D52)</f>
        <v>0</v>
      </c>
      <c r="E43" s="15">
        <f t="shared" si="0"/>
        <v>11999.88</v>
      </c>
      <c r="F43" s="15">
        <f>SUM(F44:F52)</f>
        <v>0</v>
      </c>
      <c r="G43" s="15">
        <f>SUM(G44:G52)</f>
        <v>0</v>
      </c>
      <c r="H43" s="15">
        <f t="shared" si="1"/>
        <v>11999.88</v>
      </c>
    </row>
    <row r="44" spans="1:8" x14ac:dyDescent="0.2">
      <c r="A44" s="49">
        <v>5100</v>
      </c>
      <c r="B44" s="11" t="s">
        <v>105</v>
      </c>
      <c r="C44" s="15">
        <v>11999.88</v>
      </c>
      <c r="D44" s="15">
        <v>0</v>
      </c>
      <c r="E44" s="15">
        <f t="shared" si="0"/>
        <v>11999.88</v>
      </c>
      <c r="F44" s="15">
        <v>0</v>
      </c>
      <c r="G44" s="15">
        <v>0</v>
      </c>
      <c r="H44" s="15">
        <f t="shared" si="1"/>
        <v>11999.88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5559962</v>
      </c>
      <c r="D77" s="17">
        <f t="shared" si="4"/>
        <v>22607.000000000004</v>
      </c>
      <c r="E77" s="17">
        <f t="shared" si="4"/>
        <v>5582569</v>
      </c>
      <c r="F77" s="17">
        <f t="shared" si="4"/>
        <v>4628963.83</v>
      </c>
      <c r="G77" s="17">
        <f t="shared" si="4"/>
        <v>4628963.83</v>
      </c>
      <c r="H77" s="17">
        <f t="shared" si="4"/>
        <v>953605.17000000027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F22" sqref="F2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5547962.1200000001</v>
      </c>
      <c r="D6" s="50">
        <v>22607</v>
      </c>
      <c r="E6" s="50">
        <f>C6+D6</f>
        <v>5570569.1200000001</v>
      </c>
      <c r="F6" s="50">
        <v>4628963.83</v>
      </c>
      <c r="G6" s="50">
        <v>4628963.83</v>
      </c>
      <c r="H6" s="50">
        <f>E6-F6</f>
        <v>941605.29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11999.88</v>
      </c>
      <c r="D8" s="50">
        <v>0</v>
      </c>
      <c r="E8" s="50">
        <f>C8+D8</f>
        <v>11999.88</v>
      </c>
      <c r="F8" s="50">
        <v>0</v>
      </c>
      <c r="G8" s="50">
        <v>0</v>
      </c>
      <c r="H8" s="50">
        <f>E8-F8</f>
        <v>11999.88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5559962</v>
      </c>
      <c r="D16" s="17">
        <f>SUM(D6+D8+D10+D12+D14)</f>
        <v>22607</v>
      </c>
      <c r="E16" s="17">
        <f>SUM(E6+E8+E10+E12+E14)</f>
        <v>5582569</v>
      </c>
      <c r="F16" s="17">
        <f t="shared" ref="F16:H16" si="0">SUM(F6+F8+F10+F12+F14)</f>
        <v>4628963.83</v>
      </c>
      <c r="G16" s="17">
        <f t="shared" si="0"/>
        <v>4628963.83</v>
      </c>
      <c r="H16" s="17">
        <f t="shared" si="0"/>
        <v>953605.17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40" workbookViewId="0">
      <selection activeCell="C72" sqref="C7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5559962</v>
      </c>
      <c r="D7" s="15">
        <v>22607</v>
      </c>
      <c r="E7" s="15">
        <f>C7+D7</f>
        <v>5582569</v>
      </c>
      <c r="F7" s="15">
        <v>4628963.83</v>
      </c>
      <c r="G7" s="15">
        <v>4628963.83</v>
      </c>
      <c r="H7" s="15">
        <f>E7-F7</f>
        <v>953605.16999999993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5559962</v>
      </c>
      <c r="D16" s="23">
        <f t="shared" si="2"/>
        <v>22607</v>
      </c>
      <c r="E16" s="23">
        <f t="shared" si="2"/>
        <v>5582569</v>
      </c>
      <c r="F16" s="23">
        <f t="shared" si="2"/>
        <v>4628963.83</v>
      </c>
      <c r="G16" s="23">
        <f t="shared" si="2"/>
        <v>4628963.83</v>
      </c>
      <c r="H16" s="23">
        <f t="shared" si="2"/>
        <v>953605.16999999993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22" workbookViewId="0">
      <selection activeCell="B54" sqref="B5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4904996.6399999997</v>
      </c>
      <c r="D6" s="15">
        <f t="shared" si="0"/>
        <v>14870.68</v>
      </c>
      <c r="E6" s="15">
        <f t="shared" si="0"/>
        <v>4919867.3199999994</v>
      </c>
      <c r="F6" s="15">
        <f t="shared" si="0"/>
        <v>4343338.7699999996</v>
      </c>
      <c r="G6" s="15">
        <f t="shared" si="0"/>
        <v>4343338.7699999996</v>
      </c>
      <c r="H6" s="15">
        <f t="shared" si="0"/>
        <v>576528.54999999981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4904996.6399999997</v>
      </c>
      <c r="D11" s="15">
        <v>14870.68</v>
      </c>
      <c r="E11" s="15">
        <f t="shared" si="1"/>
        <v>4919867.3199999994</v>
      </c>
      <c r="F11" s="15">
        <v>4343338.7699999996</v>
      </c>
      <c r="G11" s="15">
        <v>4343338.7699999996</v>
      </c>
      <c r="H11" s="15">
        <f t="shared" si="2"/>
        <v>576528.54999999981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654965.36</v>
      </c>
      <c r="D16" s="15">
        <f t="shared" si="3"/>
        <v>7736.32</v>
      </c>
      <c r="E16" s="15">
        <f t="shared" si="3"/>
        <v>662701.67999999993</v>
      </c>
      <c r="F16" s="15">
        <f t="shared" si="3"/>
        <v>285625.06</v>
      </c>
      <c r="G16" s="15">
        <f t="shared" si="3"/>
        <v>285625.06</v>
      </c>
      <c r="H16" s="15">
        <f t="shared" si="3"/>
        <v>377076.61999999994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654965.36</v>
      </c>
      <c r="D20" s="15">
        <v>7736.32</v>
      </c>
      <c r="E20" s="15">
        <f t="shared" si="5"/>
        <v>662701.67999999993</v>
      </c>
      <c r="F20" s="15">
        <v>285625.06</v>
      </c>
      <c r="G20" s="15">
        <v>285625.06</v>
      </c>
      <c r="H20" s="15">
        <f t="shared" si="4"/>
        <v>377076.61999999994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5559962</v>
      </c>
      <c r="D42" s="23">
        <f t="shared" si="12"/>
        <v>22607</v>
      </c>
      <c r="E42" s="23">
        <f t="shared" si="12"/>
        <v>5582568.9999999991</v>
      </c>
      <c r="F42" s="23">
        <f t="shared" si="12"/>
        <v>4628963.8299999991</v>
      </c>
      <c r="G42" s="23">
        <f t="shared" si="12"/>
        <v>4628963.8299999991</v>
      </c>
      <c r="H42" s="23">
        <f t="shared" si="12"/>
        <v>953605.16999999969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2021-04-21T15:17:53Z</cp:lastPrinted>
  <dcterms:created xsi:type="dcterms:W3CDTF">2014-02-10T03:37:14Z</dcterms:created>
  <dcterms:modified xsi:type="dcterms:W3CDTF">2021-04-21T15:25:08Z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